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Z:\Kalkulátorok\HONLAPRA 2021\"/>
    </mc:Choice>
  </mc:AlternateContent>
  <xr:revisionPtr revIDLastSave="0" documentId="13_ncr:1_{8BBC320B-492C-4FDC-A66E-AD93AD932BD4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EKHO 2021" sheetId="2" r:id="rId1"/>
  </sheets>
  <calcPr calcId="191029"/>
</workbook>
</file>

<file path=xl/calcChain.xml><?xml version="1.0" encoding="utf-8"?>
<calcChain xmlns="http://schemas.openxmlformats.org/spreadsheetml/2006/main">
  <c r="E12" i="2" l="1"/>
  <c r="E14" i="2" s="1"/>
  <c r="D16" i="2"/>
  <c r="D18" i="2"/>
  <c r="D17" i="2"/>
  <c r="D15" i="2"/>
  <c r="E10" i="2"/>
  <c r="E17" i="2" l="1"/>
  <c r="E15" i="2"/>
  <c r="E21" i="2" s="1"/>
  <c r="E18" i="2"/>
  <c r="F12" i="2"/>
  <c r="F16" i="2" s="1"/>
  <c r="E23" i="2" l="1"/>
  <c r="F18" i="2"/>
  <c r="F23" i="2" s="1"/>
  <c r="F21" i="2"/>
  <c r="G14" i="2"/>
  <c r="G12" i="2"/>
  <c r="G17" i="2" l="1"/>
  <c r="G21" i="2"/>
  <c r="G2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Kovács Mária</author>
    <author>Beradmin</author>
    <author>Nagy Kati</author>
  </authors>
  <commentList>
    <comment ref="C4" authorId="0" shapeId="0" xr:uid="{A63DEFE2-1882-4739-A0F0-2799FC8185AB}">
      <text>
        <r>
          <rPr>
            <sz val="9"/>
            <color indexed="81"/>
            <rFont val="Tahoma"/>
            <family val="2"/>
            <charset val="238"/>
          </rPr>
          <t>Az adóévben legalább 183 napig nyugdíjas</t>
        </r>
      </text>
    </comment>
    <comment ref="C5" authorId="1" shapeId="0" xr:uid="{00000000-0006-0000-0000-000001000000}">
      <text>
        <r>
          <rPr>
            <sz val="9"/>
            <color indexed="81"/>
            <rFont val="Tahoma"/>
            <charset val="1"/>
          </rPr>
          <t xml:space="preserve">Ide írja be havi bruttó bérét!
</t>
        </r>
      </text>
    </comment>
    <comment ref="C6" authorId="1" shapeId="0" xr:uid="{92295A52-4467-4BFF-AB01-DD217DAE7A6A}">
      <text>
        <r>
          <rPr>
            <sz val="9"/>
            <color indexed="81"/>
            <rFont val="Tahoma"/>
            <charset val="1"/>
          </rPr>
          <t xml:space="preserve">Ide csak olyan összeget írjon be, ami után a normál szabályok szerint megfizeti az adót és járulékokat!
</t>
        </r>
      </text>
    </comment>
    <comment ref="E12" authorId="1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Csak ezután az összeg után kaphat táppénzt.</t>
        </r>
      </text>
    </comment>
    <comment ref="F12" authorId="2" shapeId="0" xr:uid="{00000000-0006-0000-0000-000003000000}">
      <text>
        <r>
          <rPr>
            <sz val="9"/>
            <color indexed="81"/>
            <rFont val="Segoe UI"/>
            <family val="2"/>
            <charset val="238"/>
          </rPr>
          <t xml:space="preserve">EKHO-ra fennmaradó, elszámolható rész.
</t>
        </r>
      </text>
    </comment>
  </commentList>
</comments>
</file>

<file path=xl/sharedStrings.xml><?xml version="1.0" encoding="utf-8"?>
<sst xmlns="http://schemas.openxmlformats.org/spreadsheetml/2006/main" count="20" uniqueCount="20">
  <si>
    <t>Normál bér</t>
  </si>
  <si>
    <t>EKHO-s bér</t>
  </si>
  <si>
    <t xml:space="preserve">Havi bruttó bér </t>
  </si>
  <si>
    <t>Megoszlása:</t>
  </si>
  <si>
    <t>KALKULÁCIÓ</t>
  </si>
  <si>
    <t>Összesen</t>
  </si>
  <si>
    <t xml:space="preserve">Havi bruttó bér: </t>
  </si>
  <si>
    <t>SZJA</t>
  </si>
  <si>
    <t>Szakképzési</t>
  </si>
  <si>
    <t>Szochó/EKHO</t>
  </si>
  <si>
    <r>
      <t xml:space="preserve">Munkaadói járulék                              </t>
    </r>
    <r>
      <rPr>
        <i/>
        <sz val="10"/>
        <rFont val="Arial"/>
        <family val="2"/>
        <charset val="238"/>
      </rPr>
      <t>(bruttó béren felül fizetendő)</t>
    </r>
  </si>
  <si>
    <r>
      <t xml:space="preserve">Munkavállalói adó, járulék </t>
    </r>
    <r>
      <rPr>
        <i/>
        <sz val="10"/>
        <rFont val="Arial"/>
        <family val="2"/>
        <charset val="238"/>
      </rPr>
      <t>(bruttó bérből levont)</t>
    </r>
  </si>
  <si>
    <t>Nettó:</t>
  </si>
  <si>
    <t>Teljes bérköltség:</t>
  </si>
  <si>
    <t>EKHO kalkulátor 2021</t>
  </si>
  <si>
    <t>Minimum minimál bér 2021:</t>
  </si>
  <si>
    <t>TB járulék</t>
  </si>
  <si>
    <t>Nugdíjas:</t>
  </si>
  <si>
    <t>EKHO</t>
  </si>
  <si>
    <t>Máshol kapott jövedelem: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</si>
</sst>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&quot;Ft&quot;"/>
  </numFmts>
  <fonts count="15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1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99"/>
        <bgColor indexed="64"/>
      </patternFill>
    </fill>
  </fills>
  <borders count="60">
    <border>
      <left/>
      <right/>
      <top/>
      <bottom/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2" tint="-0.499984740745262"/>
      </left>
      <right/>
      <top/>
      <bottom style="double">
        <color theme="2" tint="-0.499984740745262"/>
      </bottom>
      <diagonal/>
    </border>
    <border>
      <left style="thin">
        <color theme="2" tint="-0.499984740745262"/>
      </left>
      <right/>
      <top style="dashed">
        <color theme="2" tint="-0.499984740745262"/>
      </top>
      <bottom style="thin">
        <color theme="2" tint="-0.499984740745262"/>
      </bottom>
      <diagonal/>
    </border>
    <border>
      <left style="dashed">
        <color theme="2" tint="-0.499984740745262"/>
      </left>
      <right style="double">
        <color theme="2" tint="-0.499984740745262"/>
      </right>
      <top style="dashed">
        <color theme="2" tint="-0.499984740745262"/>
      </top>
      <bottom style="thin">
        <color theme="2" tint="-0.499984740745262"/>
      </bottom>
      <diagonal/>
    </border>
    <border>
      <left/>
      <right style="double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dashed">
        <color theme="2" tint="-0.499984740745262"/>
      </left>
      <right style="double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double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double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/>
      <right/>
      <top/>
      <bottom style="double">
        <color theme="2" tint="-0.499984740745262"/>
      </bottom>
      <diagonal/>
    </border>
    <border>
      <left/>
      <right style="thin">
        <color theme="2" tint="-0.499984740745262"/>
      </right>
      <top/>
      <bottom style="double">
        <color theme="2" tint="-0.499984740745262"/>
      </bottom>
      <diagonal/>
    </border>
    <border>
      <left style="thin">
        <color theme="2" tint="-0.499984740745262"/>
      </left>
      <right/>
      <top/>
      <bottom style="double">
        <color theme="2" tint="-0.499984740745262"/>
      </bottom>
      <diagonal/>
    </border>
    <border>
      <left style="dashed">
        <color theme="2" tint="-0.499984740745262"/>
      </left>
      <right style="double">
        <color theme="2" tint="-0.499984740745262"/>
      </right>
      <top/>
      <bottom style="double">
        <color theme="2" tint="-0.499984740745262"/>
      </bottom>
      <diagonal/>
    </border>
    <border>
      <left/>
      <right style="double">
        <color theme="2" tint="-0.499984740745262"/>
      </right>
      <top/>
      <bottom style="double">
        <color theme="2" tint="-0.499984740745262"/>
      </bottom>
      <diagonal/>
    </border>
    <border>
      <left style="double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/>
      <top/>
      <bottom/>
      <diagonal/>
    </border>
    <border>
      <left style="dashed">
        <color theme="2" tint="-0.499984740745262"/>
      </left>
      <right style="double">
        <color theme="2" tint="-0.499984740745262"/>
      </right>
      <top/>
      <bottom/>
      <diagonal/>
    </border>
    <border>
      <left/>
      <right style="double">
        <color theme="2" tint="-0.499984740745262"/>
      </right>
      <top/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dashed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dashed">
        <color theme="2" tint="-0.499984740745262"/>
      </bottom>
      <diagonal/>
    </border>
    <border>
      <left style="double">
        <color theme="2" tint="-0.499984740745262"/>
      </left>
      <right/>
      <top style="double">
        <color theme="2" tint="-0.499984740745262"/>
      </top>
      <bottom style="thin">
        <color theme="2" tint="-0.499984740745262"/>
      </bottom>
      <diagonal/>
    </border>
    <border>
      <left/>
      <right/>
      <top style="double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double">
        <color theme="2" tint="-0.499984740745262"/>
      </top>
      <bottom style="thin">
        <color theme="2" tint="-0.499984740745262"/>
      </bottom>
      <diagonal/>
    </border>
    <border>
      <left/>
      <right style="double">
        <color theme="2" tint="-0.499984740745262"/>
      </right>
      <top style="thin">
        <color theme="2" tint="-0.499984740745262"/>
      </top>
      <bottom style="double">
        <color theme="2" tint="-0.499984740745262"/>
      </bottom>
      <diagonal/>
    </border>
    <border>
      <left style="dashed">
        <color theme="2" tint="-0.499984740745262"/>
      </left>
      <right style="double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double">
        <color theme="2" tint="-0.499984740745262"/>
      </bottom>
      <diagonal/>
    </border>
    <border>
      <left style="dashed">
        <color theme="2" tint="-0.499984740745262"/>
      </left>
      <right style="double">
        <color theme="2" tint="-0.499984740745262"/>
      </right>
      <top style="thin">
        <color theme="2" tint="-0.499984740745262"/>
      </top>
      <bottom style="double">
        <color theme="2" tint="-0.499984740745262"/>
      </bottom>
      <diagonal/>
    </border>
    <border>
      <left style="double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 style="double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double">
        <color theme="2" tint="-0.499984740745262"/>
      </top>
      <bottom/>
      <diagonal/>
    </border>
    <border>
      <left style="thin">
        <color theme="2" tint="-0.499984740745262"/>
      </left>
      <right/>
      <top style="double">
        <color theme="2" tint="-0.499984740745262"/>
      </top>
      <bottom/>
      <diagonal/>
    </border>
    <border>
      <left style="double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double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double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double">
        <color theme="2" tint="-0.499984740745262"/>
      </left>
      <right style="double">
        <color theme="2" tint="-0.499984740745262"/>
      </right>
      <top style="thin">
        <color theme="2" tint="-0.499984740745262"/>
      </top>
      <bottom/>
      <diagonal/>
    </border>
    <border>
      <left style="double">
        <color theme="2" tint="-0.499984740745262"/>
      </left>
      <right style="double">
        <color theme="2" tint="-0.499984740745262"/>
      </right>
      <top/>
      <bottom style="thin">
        <color theme="2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/>
      <bottom/>
      <diagonal/>
    </border>
    <border>
      <left style="double">
        <color theme="2" tint="-0.499984740745262"/>
      </left>
      <right style="thin">
        <color theme="2" tint="-0.499984740745262"/>
      </right>
      <top/>
      <bottom/>
      <diagonal/>
    </border>
    <border>
      <left style="double">
        <color theme="2" tint="-0.499984740745262"/>
      </left>
      <right style="double">
        <color theme="2" tint="-0.499984740745262"/>
      </right>
      <top/>
      <bottom/>
      <diagonal/>
    </border>
    <border>
      <left style="thin">
        <color theme="2" tint="-0.499984740745262"/>
      </left>
      <right/>
      <top style="dashed">
        <color theme="2" tint="-0.499984740745262"/>
      </top>
      <bottom style="dashed">
        <color theme="2" tint="-0.499984740745262"/>
      </bottom>
      <diagonal/>
    </border>
    <border>
      <left/>
      <right style="thin">
        <color theme="2" tint="-0.499984740745262"/>
      </right>
      <top style="dashed">
        <color theme="2" tint="-0.499984740745262"/>
      </top>
      <bottom style="dashed">
        <color theme="2" tint="-0.499984740745262"/>
      </bottom>
      <diagonal/>
    </border>
    <border>
      <left style="thin">
        <color theme="2" tint="-0.499984740745262"/>
      </left>
      <right style="dashed">
        <color theme="2" tint="-0.499984740745262"/>
      </right>
      <top style="dashed">
        <color theme="2" tint="-0.499984740745262"/>
      </top>
      <bottom style="dashed">
        <color theme="2" tint="-0.499984740745262"/>
      </bottom>
      <diagonal/>
    </border>
    <border>
      <left style="double">
        <color theme="2" tint="-0.499984740745262"/>
      </left>
      <right style="double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dashed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dashed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/>
      <diagonal/>
    </border>
    <border>
      <left style="double">
        <color theme="0" tint="-0.499984740745262"/>
      </left>
      <right style="thin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1" fillId="2" borderId="0" xfId="0" applyFont="1" applyFill="1" applyAlignment="1" applyProtection="1">
      <alignment horizontal="center" vertical="center"/>
    </xf>
    <xf numFmtId="14" fontId="1" fillId="3" borderId="1" xfId="0" applyNumberFormat="1" applyFont="1" applyFill="1" applyBorder="1" applyAlignment="1" applyProtection="1">
      <alignment horizontal="right" vertical="center"/>
    </xf>
    <xf numFmtId="0" fontId="0" fillId="2" borderId="0" xfId="0" applyFill="1" applyProtection="1"/>
    <xf numFmtId="165" fontId="2" fillId="2" borderId="2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Protection="1"/>
    <xf numFmtId="0" fontId="0" fillId="2" borderId="3" xfId="0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/>
    </xf>
    <xf numFmtId="165" fontId="0" fillId="2" borderId="7" xfId="0" applyNumberFormat="1" applyFill="1" applyBorder="1" applyAlignment="1" applyProtection="1">
      <alignment horizontal="center" vertical="center"/>
    </xf>
    <xf numFmtId="165" fontId="0" fillId="2" borderId="8" xfId="0" applyNumberFormat="1" applyFill="1" applyBorder="1" applyAlignment="1" applyProtection="1">
      <alignment horizontal="center" vertical="center"/>
    </xf>
    <xf numFmtId="165" fontId="0" fillId="5" borderId="9" xfId="0" applyNumberFormat="1" applyFill="1" applyBorder="1" applyAlignment="1" applyProtection="1">
      <alignment horizontal="center" vertical="center"/>
    </xf>
    <xf numFmtId="0" fontId="0" fillId="2" borderId="10" xfId="0" applyFill="1" applyBorder="1" applyProtection="1"/>
    <xf numFmtId="0" fontId="0" fillId="2" borderId="11" xfId="0" applyFill="1" applyBorder="1" applyProtection="1"/>
    <xf numFmtId="0" fontId="0" fillId="2" borderId="12" xfId="0" applyFill="1" applyBorder="1" applyProtection="1"/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left" vertical="center"/>
    </xf>
    <xf numFmtId="165" fontId="0" fillId="2" borderId="14" xfId="0" applyNumberForma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left" vertical="center"/>
    </xf>
    <xf numFmtId="164" fontId="8" fillId="2" borderId="17" xfId="0" applyNumberFormat="1" applyFont="1" applyFill="1" applyBorder="1" applyAlignment="1" applyProtection="1">
      <alignment horizontal="right" vertical="center" wrapText="1"/>
    </xf>
    <xf numFmtId="165" fontId="0" fillId="2" borderId="18" xfId="0" applyNumberFormat="1" applyFill="1" applyBorder="1" applyAlignment="1" applyProtection="1">
      <alignment horizontal="center" vertical="center"/>
    </xf>
    <xf numFmtId="165" fontId="0" fillId="2" borderId="19" xfId="0" applyNumberFormat="1" applyFill="1" applyBorder="1" applyAlignment="1" applyProtection="1">
      <alignment horizontal="center" vertical="center"/>
    </xf>
    <xf numFmtId="165" fontId="0" fillId="2" borderId="20" xfId="0" applyNumberFormat="1" applyFill="1" applyBorder="1" applyAlignment="1" applyProtection="1">
      <alignment horizontal="center" vertical="center"/>
    </xf>
    <xf numFmtId="0" fontId="1" fillId="3" borderId="21" xfId="0" applyFont="1" applyFill="1" applyBorder="1" applyAlignment="1" applyProtection="1">
      <alignment horizontal="center" vertical="center"/>
    </xf>
    <xf numFmtId="0" fontId="0" fillId="3" borderId="0" xfId="0" applyFill="1" applyBorder="1" applyProtection="1"/>
    <xf numFmtId="0" fontId="0" fillId="3" borderId="22" xfId="0" applyFill="1" applyBorder="1" applyProtection="1"/>
    <xf numFmtId="165" fontId="0" fillId="2" borderId="23" xfId="0" applyNumberFormat="1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0" fontId="0" fillId="5" borderId="25" xfId="0" applyFill="1" applyBorder="1" applyAlignment="1" applyProtection="1">
      <alignment horizontal="center" vertical="center"/>
    </xf>
    <xf numFmtId="164" fontId="8" fillId="3" borderId="15" xfId="0" applyNumberFormat="1" applyFont="1" applyFill="1" applyBorder="1" applyAlignment="1" applyProtection="1">
      <alignment horizontal="right" vertical="center" wrapText="1"/>
    </xf>
    <xf numFmtId="0" fontId="8" fillId="3" borderId="26" xfId="0" applyFont="1" applyFill="1" applyBorder="1" applyAlignment="1" applyProtection="1">
      <alignment horizontal="left" vertical="center"/>
    </xf>
    <xf numFmtId="164" fontId="8" fillId="3" borderId="27" xfId="0" applyNumberFormat="1" applyFont="1" applyFill="1" applyBorder="1" applyAlignment="1" applyProtection="1">
      <alignment horizontal="right" vertical="center" wrapText="1"/>
    </xf>
    <xf numFmtId="14" fontId="1" fillId="3" borderId="46" xfId="0" applyNumberFormat="1" applyFont="1" applyFill="1" applyBorder="1" applyAlignment="1" applyProtection="1">
      <alignment horizontal="right" vertical="center"/>
    </xf>
    <xf numFmtId="0" fontId="8" fillId="3" borderId="23" xfId="0" applyFont="1" applyFill="1" applyBorder="1" applyAlignment="1" applyProtection="1">
      <alignment horizontal="left" vertical="center"/>
    </xf>
    <xf numFmtId="0" fontId="8" fillId="3" borderId="49" xfId="0" applyFont="1" applyFill="1" applyBorder="1" applyAlignment="1" applyProtection="1">
      <alignment horizontal="left" vertical="center"/>
    </xf>
    <xf numFmtId="164" fontId="8" fillId="3" borderId="22" xfId="0" applyNumberFormat="1" applyFont="1" applyFill="1" applyBorder="1" applyAlignment="1" applyProtection="1">
      <alignment horizontal="right" vertical="center"/>
    </xf>
    <xf numFmtId="164" fontId="8" fillId="3" borderId="50" xfId="0" applyNumberFormat="1" applyFont="1" applyFill="1" applyBorder="1" applyAlignment="1" applyProtection="1">
      <alignment horizontal="right" vertical="center"/>
    </xf>
    <xf numFmtId="165" fontId="0" fillId="2" borderId="51" xfId="0" applyNumberFormat="1" applyFill="1" applyBorder="1" applyAlignment="1" applyProtection="1">
      <alignment horizontal="center" vertical="center"/>
    </xf>
    <xf numFmtId="165" fontId="0" fillId="2" borderId="49" xfId="0" applyNumberFormat="1" applyFill="1" applyBorder="1" applyAlignment="1" applyProtection="1">
      <alignment horizontal="center" vertical="center"/>
    </xf>
    <xf numFmtId="165" fontId="0" fillId="2" borderId="26" xfId="0" applyNumberFormat="1" applyFill="1" applyBorder="1" applyAlignment="1" applyProtection="1">
      <alignment horizontal="center" vertical="center"/>
    </xf>
    <xf numFmtId="165" fontId="0" fillId="2" borderId="53" xfId="0" applyNumberFormat="1" applyFill="1" applyBorder="1" applyAlignment="1" applyProtection="1">
      <alignment horizontal="center" vertical="center"/>
    </xf>
    <xf numFmtId="165" fontId="0" fillId="2" borderId="54" xfId="0" applyNumberFormat="1" applyFill="1" applyBorder="1" applyAlignment="1" applyProtection="1">
      <alignment horizontal="center" vertical="center"/>
    </xf>
    <xf numFmtId="165" fontId="6" fillId="4" borderId="55" xfId="0" applyNumberFormat="1" applyFont="1" applyFill="1" applyBorder="1" applyAlignment="1" applyProtection="1">
      <alignment horizontal="center" vertical="center" wrapText="1"/>
      <protection locked="0"/>
    </xf>
    <xf numFmtId="14" fontId="1" fillId="3" borderId="56" xfId="0" applyNumberFormat="1" applyFont="1" applyFill="1" applyBorder="1" applyAlignment="1" applyProtection="1">
      <alignment horizontal="right" vertical="center"/>
    </xf>
    <xf numFmtId="165" fontId="6" fillId="4" borderId="57" xfId="0" applyNumberFormat="1" applyFont="1" applyFill="1" applyBorder="1" applyAlignment="1" applyProtection="1">
      <alignment horizontal="center" vertical="center" wrapText="1"/>
      <protection locked="0"/>
    </xf>
    <xf numFmtId="14" fontId="1" fillId="3" borderId="58" xfId="0" applyNumberFormat="1" applyFont="1" applyFill="1" applyBorder="1" applyAlignment="1" applyProtection="1">
      <alignment horizontal="right" vertical="center"/>
    </xf>
    <xf numFmtId="165" fontId="6" fillId="4" borderId="59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7" xfId="0" applyNumberFormat="1" applyFont="1" applyFill="1" applyBorder="1" applyAlignment="1" applyProtection="1">
      <alignment horizontal="center" vertical="center"/>
    </xf>
    <xf numFmtId="165" fontId="6" fillId="2" borderId="33" xfId="0" applyNumberFormat="1" applyFont="1" applyFill="1" applyBorder="1" applyAlignment="1" applyProtection="1">
      <alignment horizontal="center" vertical="center"/>
    </xf>
    <xf numFmtId="165" fontId="6" fillId="2" borderId="8" xfId="0" applyNumberFormat="1" applyFont="1" applyFill="1" applyBorder="1" applyAlignment="1" applyProtection="1">
      <alignment horizontal="center" vertical="center"/>
    </xf>
    <xf numFmtId="165" fontId="6" fillId="2" borderId="34" xfId="0" applyNumberFormat="1" applyFont="1" applyFill="1" applyBorder="1" applyAlignment="1" applyProtection="1">
      <alignment horizontal="center" vertical="center"/>
    </xf>
    <xf numFmtId="0" fontId="4" fillId="3" borderId="35" xfId="0" applyFont="1" applyFill="1" applyBorder="1" applyAlignment="1" applyProtection="1">
      <alignment horizontal="left" vertical="center" wrapText="1"/>
    </xf>
    <xf numFmtId="0" fontId="6" fillId="3" borderId="36" xfId="0" applyFont="1" applyFill="1" applyBorder="1" applyAlignment="1" applyProtection="1"/>
    <xf numFmtId="0" fontId="6" fillId="3" borderId="13" xfId="0" applyFont="1" applyFill="1" applyBorder="1" applyAlignment="1" applyProtection="1"/>
    <xf numFmtId="0" fontId="4" fillId="3" borderId="3" xfId="0" applyFont="1" applyFill="1" applyBorder="1" applyAlignment="1" applyProtection="1">
      <alignment horizontal="left" vertical="center" wrapText="1"/>
    </xf>
    <xf numFmtId="0" fontId="6" fillId="3" borderId="16" xfId="0" applyFont="1" applyFill="1" applyBorder="1" applyAlignment="1" applyProtection="1"/>
    <xf numFmtId="0" fontId="6" fillId="3" borderId="17" xfId="0" applyFont="1" applyFill="1" applyBorder="1" applyAlignment="1" applyProtection="1"/>
    <xf numFmtId="165" fontId="12" fillId="5" borderId="9" xfId="0" applyNumberFormat="1" applyFont="1" applyFill="1" applyBorder="1" applyAlignment="1" applyProtection="1">
      <alignment horizontal="center" vertical="center"/>
    </xf>
    <xf numFmtId="165" fontId="12" fillId="5" borderId="31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165" fontId="7" fillId="2" borderId="39" xfId="0" applyNumberFormat="1" applyFont="1" applyFill="1" applyBorder="1" applyAlignment="1" applyProtection="1">
      <alignment horizontal="center" vertical="center"/>
    </xf>
    <xf numFmtId="165" fontId="7" fillId="2" borderId="40" xfId="0" applyNumberFormat="1" applyFont="1" applyFill="1" applyBorder="1" applyAlignment="1" applyProtection="1">
      <alignment horizontal="center" vertical="center"/>
    </xf>
    <xf numFmtId="0" fontId="1" fillId="3" borderId="41" xfId="0" applyFont="1" applyFill="1" applyBorder="1" applyAlignment="1" applyProtection="1">
      <alignment horizontal="left" vertical="center" wrapText="1"/>
    </xf>
    <xf numFmtId="165" fontId="13" fillId="5" borderId="6" xfId="0" applyNumberFormat="1" applyFont="1" applyFill="1" applyBorder="1" applyAlignment="1" applyProtection="1">
      <alignment horizontal="center" vertical="center"/>
    </xf>
    <xf numFmtId="165" fontId="13" fillId="5" borderId="9" xfId="0" applyNumberFormat="1" applyFont="1" applyFill="1" applyBorder="1" applyAlignment="1" applyProtection="1">
      <alignment horizontal="center" vertical="center"/>
    </xf>
    <xf numFmtId="165" fontId="0" fillId="5" borderId="52" xfId="0" applyNumberFormat="1" applyFill="1" applyBorder="1" applyAlignment="1" applyProtection="1">
      <alignment horizontal="center" vertical="center"/>
    </xf>
    <xf numFmtId="0" fontId="1" fillId="3" borderId="28" xfId="0" applyFont="1" applyFill="1" applyBorder="1" applyAlignment="1" applyProtection="1">
      <alignment horizontal="left" vertical="center" wrapText="1"/>
    </xf>
    <xf numFmtId="0" fontId="0" fillId="3" borderId="29" xfId="0" applyFill="1" applyBorder="1" applyAlignment="1" applyProtection="1">
      <alignment horizontal="left" wrapText="1"/>
    </xf>
    <xf numFmtId="0" fontId="0" fillId="3" borderId="30" xfId="0" applyFill="1" applyBorder="1" applyAlignment="1" applyProtection="1"/>
    <xf numFmtId="0" fontId="1" fillId="3" borderId="35" xfId="0" applyFont="1" applyFill="1" applyBorder="1" applyAlignment="1" applyProtection="1">
      <alignment horizontal="left" vertical="center" wrapText="1"/>
    </xf>
    <xf numFmtId="0" fontId="0" fillId="3" borderId="36" xfId="0" applyFill="1" applyBorder="1" applyAlignment="1" applyProtection="1">
      <alignment horizontal="left" wrapText="1"/>
    </xf>
    <xf numFmtId="0" fontId="0" fillId="3" borderId="13" xfId="0" applyFill="1" applyBorder="1" applyAlignment="1" applyProtection="1"/>
    <xf numFmtId="0" fontId="0" fillId="3" borderId="37" xfId="0" applyFill="1" applyBorder="1" applyAlignment="1" applyProtection="1">
      <alignment horizontal="left" vertical="center" wrapText="1"/>
    </xf>
    <xf numFmtId="0" fontId="0" fillId="3" borderId="38" xfId="0" applyFill="1" applyBorder="1" applyAlignment="1" applyProtection="1">
      <alignment horizontal="left" wrapText="1"/>
    </xf>
    <xf numFmtId="0" fontId="0" fillId="3" borderId="15" xfId="0" applyFill="1" applyBorder="1" applyAlignment="1" applyProtection="1"/>
    <xf numFmtId="0" fontId="4" fillId="3" borderId="21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/>
    <xf numFmtId="0" fontId="6" fillId="3" borderId="22" xfId="0" applyFont="1" applyFill="1" applyBorder="1" applyAlignment="1" applyProtection="1"/>
    <xf numFmtId="0" fontId="4" fillId="3" borderId="37" xfId="0" applyFont="1" applyFill="1" applyBorder="1" applyAlignment="1" applyProtection="1">
      <alignment horizontal="left" vertical="center" wrapText="1"/>
    </xf>
    <xf numFmtId="0" fontId="6" fillId="3" borderId="38" xfId="0" applyFont="1" applyFill="1" applyBorder="1" applyAlignment="1" applyProtection="1"/>
    <xf numFmtId="0" fontId="6" fillId="3" borderId="15" xfId="0" applyFont="1" applyFill="1" applyBorder="1" applyAlignment="1" applyProtection="1"/>
    <xf numFmtId="165" fontId="6" fillId="2" borderId="14" xfId="0" applyNumberFormat="1" applyFont="1" applyFill="1" applyBorder="1" applyAlignment="1" applyProtection="1">
      <alignment horizontal="center" vertical="center"/>
    </xf>
    <xf numFmtId="165" fontId="6" fillId="2" borderId="32" xfId="0" applyNumberFormat="1" applyFont="1" applyFill="1" applyBorder="1" applyAlignment="1" applyProtection="1">
      <alignment horizontal="center" vertical="center"/>
    </xf>
    <xf numFmtId="0" fontId="1" fillId="3" borderId="42" xfId="0" applyFont="1" applyFill="1" applyBorder="1" applyAlignment="1" applyProtection="1">
      <alignment horizontal="center" vertical="center" wrapText="1"/>
    </xf>
    <xf numFmtId="0" fontId="1" fillId="3" borderId="47" xfId="0" applyFont="1" applyFill="1" applyBorder="1" applyAlignment="1" applyProtection="1">
      <alignment horizontal="center" vertical="center" wrapText="1"/>
    </xf>
    <xf numFmtId="0" fontId="1" fillId="3" borderId="43" xfId="0" applyFont="1" applyFill="1" applyBorder="1" applyAlignment="1" applyProtection="1">
      <alignment horizontal="center" vertical="center" wrapText="1"/>
    </xf>
    <xf numFmtId="165" fontId="0" fillId="5" borderId="44" xfId="0" applyNumberFormat="1" applyFill="1" applyBorder="1" applyAlignment="1" applyProtection="1">
      <alignment horizontal="center" vertical="center"/>
    </xf>
    <xf numFmtId="165" fontId="0" fillId="5" borderId="48" xfId="0" applyNumberFormat="1" applyFill="1" applyBorder="1" applyAlignment="1" applyProtection="1">
      <alignment horizontal="center" vertical="center"/>
    </xf>
    <xf numFmtId="165" fontId="0" fillId="5" borderId="45" xfId="0" applyNumberFormat="1" applyFill="1" applyBorder="1" applyAlignment="1" applyProtection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1628775</xdr:colOff>
      <xdr:row>0</xdr:row>
      <xdr:rowOff>390525</xdr:rowOff>
    </xdr:from>
    <xdr:to>
      <xdr:col>6</xdr:col>
      <xdr:colOff>133350</xdr:colOff>
      <xdr:row>0</xdr:row>
      <xdr:rowOff>542925</xdr:rowOff>
    </xdr:to>
    <xdr:grpSp>
      <xdr:nvGrpSpPr>
        <xdr:cNvPr id="1052" name="Csoportba foglalás 1">
          <a:extLst>
            <a:ext uri="{FF2B5EF4-FFF2-40B4-BE49-F238E27FC236}">
              <a16:creationId xmlns:a16="http://schemas.microsoft.com/office/drawing/2014/main" id="{5408A52E-4C02-463A-8505-F3A47247976E}"/>
            </a:ext>
          </a:extLst>
        </xdr:cNvPr>
        <xdr:cNvGrpSpPr>
          <a:grpSpLocks/>
        </xdr:cNvGrpSpPr>
      </xdr:nvGrpSpPr>
      <xdr:grpSpPr bwMode="auto">
        <a:xfrm>
          <a:off x="1765935" y="390525"/>
          <a:ext cx="4082415" cy="152400"/>
          <a:chOff x="1590676" y="638175"/>
          <a:chExt cx="4578991" cy="0"/>
        </a:xfrm>
      </xdr:grpSpPr>
      <xdr:cxnSp macro="">
        <xdr:nvCxnSpPr>
          <xdr:cNvPr id="3" name="Egyenes összekötő 2">
            <a:extLst>
              <a:ext uri="{FF2B5EF4-FFF2-40B4-BE49-F238E27FC236}">
                <a16:creationId xmlns:a16="http://schemas.microsoft.com/office/drawing/2014/main" id="{C25ED0BD-5640-4FE3-A6E7-4AAFBE74C3DD}"/>
              </a:ext>
            </a:extLst>
          </xdr:cNvPr>
          <xdr:cNvCxnSpPr/>
        </xdr:nvCxnSpPr>
        <xdr:spPr bwMode="auto">
          <a:xfrm>
            <a:off x="1601763" y="638175"/>
            <a:ext cx="3991372" cy="0"/>
          </a:xfrm>
          <a:prstGeom prst="line">
            <a:avLst/>
          </a:prstGeom>
          <a:ln w="165100" cap="rnd" cmpd="sng">
            <a:solidFill>
              <a:schemeClr val="accent5">
                <a:lumMod val="40000"/>
                <a:lumOff val="60000"/>
                <a:alpha val="29000"/>
              </a:schemeClr>
            </a:solidFill>
            <a:round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Egyenes összekötő 3">
            <a:extLst>
              <a:ext uri="{FF2B5EF4-FFF2-40B4-BE49-F238E27FC236}">
                <a16:creationId xmlns:a16="http://schemas.microsoft.com/office/drawing/2014/main" id="{99BAEFF6-4CC3-4569-9CD9-EEE068ABDF78}"/>
              </a:ext>
            </a:extLst>
          </xdr:cNvPr>
          <xdr:cNvCxnSpPr/>
        </xdr:nvCxnSpPr>
        <xdr:spPr bwMode="auto">
          <a:xfrm flipH="1">
            <a:off x="1590676" y="638175"/>
            <a:ext cx="0" cy="0"/>
          </a:xfrm>
          <a:prstGeom prst="line">
            <a:avLst/>
          </a:prstGeom>
          <a:ln w="165100" cap="rnd" cmpd="sng">
            <a:solidFill>
              <a:schemeClr val="accent5">
                <a:lumMod val="40000"/>
                <a:lumOff val="60000"/>
                <a:alpha val="99000"/>
              </a:schemeClr>
            </a:solidFill>
            <a:round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1"/>
  <sheetViews>
    <sheetView tabSelected="1" workbookViewId="0">
      <selection activeCell="C4" sqref="C4"/>
    </sheetView>
  </sheetViews>
  <sheetFormatPr defaultColWidth="0" defaultRowHeight="13.2" zeroHeight="1" x14ac:dyDescent="0.25"/>
  <cols>
    <col min="1" max="1" width="2" style="3" customWidth="1"/>
    <col min="2" max="2" width="27.6640625" style="3" customWidth="1"/>
    <col min="3" max="3" width="15.6640625" style="3" customWidth="1"/>
    <col min="4" max="4" width="6" style="3" customWidth="1"/>
    <col min="5" max="7" width="16" style="3" customWidth="1"/>
    <col min="8" max="8" width="1.5546875" style="3" customWidth="1"/>
    <col min="9" max="9" width="9.88671875" style="3" hidden="1" customWidth="1"/>
    <col min="10" max="10" width="1.6640625" style="3" hidden="1" customWidth="1"/>
    <col min="11" max="11" width="14.44140625" style="3" hidden="1" customWidth="1"/>
    <col min="12" max="12" width="9.88671875" style="3" hidden="1" customWidth="1"/>
    <col min="13" max="16384" width="8.88671875" style="3" hidden="1"/>
  </cols>
  <sheetData>
    <row r="1" spans="1:17" ht="62.25" customHeight="1" x14ac:dyDescent="0.25">
      <c r="A1" s="64" t="s">
        <v>14</v>
      </c>
      <c r="B1" s="65"/>
      <c r="C1" s="65"/>
      <c r="D1" s="65"/>
      <c r="E1" s="65"/>
      <c r="F1" s="65"/>
      <c r="G1" s="65"/>
      <c r="H1" s="65"/>
      <c r="I1" s="1"/>
      <c r="J1" s="1"/>
      <c r="K1" s="1"/>
      <c r="L1" s="1"/>
      <c r="M1" s="1"/>
    </row>
    <row r="2" spans="1:17" ht="16.2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24.75" customHeight="1" thickTop="1" x14ac:dyDescent="0.25">
      <c r="A3" s="1"/>
      <c r="B3" s="2" t="s">
        <v>15</v>
      </c>
      <c r="C3" s="4">
        <v>167400</v>
      </c>
      <c r="D3" s="5"/>
      <c r="E3" s="1"/>
      <c r="F3" s="1"/>
      <c r="G3" s="1"/>
      <c r="H3" s="1"/>
      <c r="I3" s="1"/>
      <c r="J3" s="1"/>
      <c r="K3" s="1"/>
      <c r="L3" s="1"/>
      <c r="M3" s="1"/>
    </row>
    <row r="4" spans="1:17" ht="24.75" customHeight="1" x14ac:dyDescent="0.25">
      <c r="A4" s="1"/>
      <c r="B4" s="37" t="s">
        <v>17</v>
      </c>
      <c r="C4" s="47" t="b">
        <v>0</v>
      </c>
      <c r="D4" s="5"/>
      <c r="E4" s="1"/>
      <c r="F4" s="1"/>
      <c r="G4" s="1"/>
      <c r="H4" s="1"/>
      <c r="I4" s="1"/>
      <c r="J4" s="1"/>
      <c r="K4" s="1"/>
      <c r="L4" s="1"/>
      <c r="M4" s="1"/>
      <c r="Q4" s="3" t="b">
        <v>1</v>
      </c>
    </row>
    <row r="5" spans="1:17" ht="24.75" customHeight="1" x14ac:dyDescent="0.25">
      <c r="A5" s="1"/>
      <c r="B5" s="50" t="s">
        <v>6</v>
      </c>
      <c r="C5" s="51">
        <v>350000</v>
      </c>
      <c r="D5" s="5"/>
      <c r="E5" s="1"/>
      <c r="F5" s="1"/>
      <c r="G5" s="1"/>
      <c r="H5" s="1"/>
      <c r="I5" s="1"/>
      <c r="J5" s="1"/>
      <c r="K5" s="1"/>
      <c r="L5" s="1"/>
      <c r="M5" s="1"/>
      <c r="Q5" s="3" t="b">
        <v>0</v>
      </c>
    </row>
    <row r="6" spans="1:17" ht="24.75" customHeight="1" thickBot="1" x14ac:dyDescent="0.3">
      <c r="A6" s="1"/>
      <c r="B6" s="48" t="s">
        <v>19</v>
      </c>
      <c r="C6" s="49">
        <v>0</v>
      </c>
      <c r="D6" s="6"/>
      <c r="E6" s="1"/>
      <c r="F6" s="1"/>
      <c r="G6" s="1"/>
      <c r="H6" s="1"/>
      <c r="I6" s="1"/>
      <c r="J6" s="1"/>
      <c r="K6" s="1"/>
      <c r="L6" s="1"/>
      <c r="M6" s="1"/>
    </row>
    <row r="7" spans="1:17" ht="16.2" thickTop="1" x14ac:dyDescent="0.25">
      <c r="A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7" ht="13.8" x14ac:dyDescent="0.25">
      <c r="B8" s="7" t="s">
        <v>4</v>
      </c>
    </row>
    <row r="9" spans="1:17" ht="13.8" thickBot="1" x14ac:dyDescent="0.3"/>
    <row r="10" spans="1:17" ht="34.200000000000003" customHeight="1" thickTop="1" thickBot="1" x14ac:dyDescent="0.3">
      <c r="B10" s="72" t="s">
        <v>2</v>
      </c>
      <c r="C10" s="73"/>
      <c r="D10" s="74"/>
      <c r="E10" s="66">
        <f>C5</f>
        <v>350000</v>
      </c>
      <c r="F10" s="67"/>
      <c r="G10" s="8"/>
    </row>
    <row r="11" spans="1:17" ht="25.5" customHeight="1" thickTop="1" x14ac:dyDescent="0.25">
      <c r="B11" s="75" t="s">
        <v>3</v>
      </c>
      <c r="C11" s="76"/>
      <c r="D11" s="77"/>
      <c r="E11" s="9" t="s">
        <v>0</v>
      </c>
      <c r="F11" s="10" t="s">
        <v>1</v>
      </c>
      <c r="G11" s="11" t="s">
        <v>5</v>
      </c>
    </row>
    <row r="12" spans="1:17" ht="25.5" customHeight="1" x14ac:dyDescent="0.25">
      <c r="B12" s="78"/>
      <c r="C12" s="79"/>
      <c r="D12" s="80"/>
      <c r="E12" s="12">
        <f>IF(C4,0,MAX(MIN(C5,C3)-C6,0))</f>
        <v>167400</v>
      </c>
      <c r="F12" s="13">
        <f>E10-E12</f>
        <v>182600</v>
      </c>
      <c r="G12" s="14">
        <f>+E12+F12</f>
        <v>350000</v>
      </c>
    </row>
    <row r="13" spans="1:17" ht="3.75" customHeight="1" x14ac:dyDescent="0.25">
      <c r="B13" s="15"/>
      <c r="C13" s="16"/>
      <c r="D13" s="17"/>
      <c r="E13" s="12"/>
      <c r="F13" s="18"/>
      <c r="G13" s="19"/>
    </row>
    <row r="14" spans="1:17" ht="20.25" customHeight="1" x14ac:dyDescent="0.25">
      <c r="B14" s="89" t="s">
        <v>11</v>
      </c>
      <c r="C14" s="35" t="s">
        <v>7</v>
      </c>
      <c r="D14" s="36">
        <v>0.15</v>
      </c>
      <c r="E14" s="42">
        <f>E$12*$D14</f>
        <v>25110</v>
      </c>
      <c r="F14" s="43">
        <v>0</v>
      </c>
      <c r="G14" s="92">
        <f>SUM(E14:F16)</f>
        <v>83469</v>
      </c>
    </row>
    <row r="15" spans="1:17" ht="20.25" customHeight="1" x14ac:dyDescent="0.25">
      <c r="B15" s="90"/>
      <c r="C15" s="39" t="s">
        <v>16</v>
      </c>
      <c r="D15" s="41">
        <f>IF(C4, 0%,18.5%)</f>
        <v>0.185</v>
      </c>
      <c r="E15" s="42">
        <f>E$12*$D15</f>
        <v>30969</v>
      </c>
      <c r="F15" s="43">
        <v>0</v>
      </c>
      <c r="G15" s="93"/>
    </row>
    <row r="16" spans="1:17" ht="20.25" customHeight="1" x14ac:dyDescent="0.25">
      <c r="B16" s="91"/>
      <c r="C16" s="38" t="s">
        <v>18</v>
      </c>
      <c r="D16" s="40">
        <f>IF(C4, 9.5%,15%)</f>
        <v>0.15</v>
      </c>
      <c r="E16" s="31">
        <v>0</v>
      </c>
      <c r="F16" s="43">
        <f>F$12*$D16</f>
        <v>27390</v>
      </c>
      <c r="G16" s="94"/>
    </row>
    <row r="17" spans="2:7" ht="20.25" customHeight="1" x14ac:dyDescent="0.25">
      <c r="B17" s="68" t="s">
        <v>10</v>
      </c>
      <c r="C17" s="35" t="s">
        <v>8</v>
      </c>
      <c r="D17" s="36">
        <f>IF(C4, 0%,1.5%)</f>
        <v>1.4999999999999999E-2</v>
      </c>
      <c r="E17" s="45">
        <f>E$12*$D17</f>
        <v>2511</v>
      </c>
      <c r="F17" s="44">
        <v>0</v>
      </c>
      <c r="G17" s="71">
        <f>SUM(E17:F18)</f>
        <v>56761</v>
      </c>
    </row>
    <row r="18" spans="2:7" ht="20.25" customHeight="1" x14ac:dyDescent="0.25">
      <c r="B18" s="68"/>
      <c r="C18" s="20" t="s">
        <v>9</v>
      </c>
      <c r="D18" s="34">
        <f>IF(C4, 0%,15.5%)</f>
        <v>0.155</v>
      </c>
      <c r="E18" s="46">
        <f>E$12*$D18</f>
        <v>25947</v>
      </c>
      <c r="F18" s="21">
        <f>F$12*$D18</f>
        <v>28303</v>
      </c>
      <c r="G18" s="71"/>
    </row>
    <row r="19" spans="2:7" ht="20.25" customHeight="1" thickBot="1" x14ac:dyDescent="0.3">
      <c r="B19" s="22"/>
      <c r="C19" s="23"/>
      <c r="D19" s="24"/>
      <c r="E19" s="25"/>
      <c r="F19" s="26"/>
      <c r="G19" s="27"/>
    </row>
    <row r="20" spans="2:7" ht="3.75" customHeight="1" thickTop="1" x14ac:dyDescent="0.25">
      <c r="B20" s="28"/>
      <c r="C20" s="29"/>
      <c r="D20" s="30"/>
      <c r="E20" s="31"/>
      <c r="F20" s="32"/>
      <c r="G20" s="33"/>
    </row>
    <row r="21" spans="2:7" ht="3.75" customHeight="1" x14ac:dyDescent="0.25">
      <c r="B21" s="81" t="s">
        <v>12</v>
      </c>
      <c r="C21" s="82"/>
      <c r="D21" s="83"/>
      <c r="E21" s="87">
        <f>E12-SUM(E14:E16)</f>
        <v>111321</v>
      </c>
      <c r="F21" s="88">
        <f>F12-SUM(F14:F16)</f>
        <v>155210</v>
      </c>
      <c r="G21" s="69">
        <f>+E21+F21</f>
        <v>266531</v>
      </c>
    </row>
    <row r="22" spans="2:7" x14ac:dyDescent="0.25">
      <c r="B22" s="84"/>
      <c r="C22" s="85"/>
      <c r="D22" s="86"/>
      <c r="E22" s="52"/>
      <c r="F22" s="54"/>
      <c r="G22" s="70"/>
    </row>
    <row r="23" spans="2:7" x14ac:dyDescent="0.25">
      <c r="B23" s="56" t="s">
        <v>13</v>
      </c>
      <c r="C23" s="57"/>
      <c r="D23" s="58"/>
      <c r="E23" s="52">
        <f>+E12+E17+E18</f>
        <v>195858</v>
      </c>
      <c r="F23" s="54">
        <f>+F12+F17++F18</f>
        <v>210903</v>
      </c>
      <c r="G23" s="62">
        <f>+E23+F23</f>
        <v>406761</v>
      </c>
    </row>
    <row r="24" spans="2:7" ht="13.8" thickBot="1" x14ac:dyDescent="0.3">
      <c r="B24" s="59"/>
      <c r="C24" s="60"/>
      <c r="D24" s="61"/>
      <c r="E24" s="53"/>
      <c r="F24" s="55"/>
      <c r="G24" s="63"/>
    </row>
    <row r="25" spans="2:7" ht="13.8" thickTop="1" x14ac:dyDescent="0.25"/>
    <row r="26" spans="2:7" x14ac:dyDescent="0.25"/>
    <row r="27" spans="2:7" x14ac:dyDescent="0.25"/>
    <row r="28" spans="2:7" x14ac:dyDescent="0.25"/>
    <row r="29" spans="2:7" x14ac:dyDescent="0.25"/>
    <row r="30" spans="2:7" x14ac:dyDescent="0.25"/>
    <row r="31" spans="2:7" x14ac:dyDescent="0.25"/>
    <row r="32" spans="2:7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</sheetData>
  <sheetProtection algorithmName="SHA-512" hashValue="bczTksaWLCU/lsN96AlDyxiZ+OFBpPr8VsPuUKspkI3LYpxzkbIjNVxulocb3VidtP+gTJ42t/lnZuMQQVY8Zg==" saltValue="/Qhm+RzriBRo9XHKjz5AEQ==" spinCount="100000" sheet="1" selectLockedCells="1"/>
  <mergeCells count="16">
    <mergeCell ref="E23:E24"/>
    <mergeCell ref="F23:F24"/>
    <mergeCell ref="B23:D24"/>
    <mergeCell ref="G23:G24"/>
    <mergeCell ref="A1:H1"/>
    <mergeCell ref="E10:F10"/>
    <mergeCell ref="B17:B18"/>
    <mergeCell ref="G21:G22"/>
    <mergeCell ref="G17:G18"/>
    <mergeCell ref="B10:D10"/>
    <mergeCell ref="B11:D12"/>
    <mergeCell ref="B21:D22"/>
    <mergeCell ref="E21:E22"/>
    <mergeCell ref="F21:F22"/>
    <mergeCell ref="B14:B16"/>
    <mergeCell ref="G14:G16"/>
  </mergeCells>
  <phoneticPr fontId="0" type="noConversion"/>
  <dataValidations count="2">
    <dataValidation type="list" allowBlank="1" showInputMessage="1" showErrorMessage="1" sqref="C4" xr:uid="{B1F9ED4E-00D9-4A00-BDD6-79959E015B6C}">
      <formula1>$Q$4:$Q$5</formula1>
    </dataValidation>
    <dataValidation type="whole" operator="greaterThanOrEqual" allowBlank="1" showInputMessage="1" showErrorMessage="1" sqref="C5:C6" xr:uid="{2A98B136-4235-4970-8DBB-2960D5D86154}">
      <formula1>0</formula1>
    </dataValidation>
  </dataValidations>
  <pageMargins left="0.25" right="0.25" top="0.75" bottom="0.75" header="0.3" footer="0.3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EKHO 2021</vt:lpstr>
    </vt:vector>
  </TitlesOfParts>
  <Company>MARCI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 Katalin</dc:creator>
  <cp:lastModifiedBy>Kovács Mária</cp:lastModifiedBy>
  <cp:lastPrinted>2018-09-20T10:03:00Z</cp:lastPrinted>
  <dcterms:created xsi:type="dcterms:W3CDTF">2009-12-19T14:36:19Z</dcterms:created>
  <dcterms:modified xsi:type="dcterms:W3CDTF">2021-04-27T12:04:00Z</dcterms:modified>
</cp:coreProperties>
</file>