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yk\Desktop\webfrissites\"/>
    </mc:Choice>
  </mc:AlternateContent>
  <xr:revisionPtr revIDLastSave="0" documentId="13_ncr:1_{2C84D4D5-0DB4-4874-9F6D-4746D2601221}" xr6:coauthVersionLast="45" xr6:coauthVersionMax="45" xr10:uidLastSave="{00000000-0000-0000-0000-000000000000}"/>
  <bookViews>
    <workbookView xWindow="-28898" yWindow="-1395" windowWidth="28996" windowHeight="15945" xr2:uid="{00000000-000D-0000-FFFF-FFFF00000000}"/>
  </bookViews>
  <sheets>
    <sheet name="megbízási dí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O8" i="1" l="1"/>
  <c r="D8" i="1"/>
  <c r="H8" i="1"/>
  <c r="H9" i="1"/>
  <c r="G11" i="1"/>
  <c r="G15" i="1"/>
  <c r="H11" i="1" l="1"/>
  <c r="G14" i="1" s="1"/>
  <c r="C11" i="1"/>
  <c r="C10" i="1"/>
  <c r="C12" i="1" l="1"/>
  <c r="C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Varga Katalin</author>
  </authors>
  <commentList>
    <comment ref="O8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Tájékoztató napok szám
</t>
        </r>
      </text>
    </comment>
  </commentList>
</comments>
</file>

<file path=xl/sharedStrings.xml><?xml version="1.0" encoding="utf-8"?>
<sst xmlns="http://schemas.openxmlformats.org/spreadsheetml/2006/main" count="22" uniqueCount="18">
  <si>
    <t>adó</t>
  </si>
  <si>
    <t>nettó</t>
  </si>
  <si>
    <t>teljes költség</t>
  </si>
  <si>
    <t>igen</t>
  </si>
  <si>
    <t>10% ktsg hányadot kér</t>
  </si>
  <si>
    <t>albérleti díj</t>
  </si>
  <si>
    <t>befizetett 450,000 Ftéves egbiztet?</t>
  </si>
  <si>
    <t>nem</t>
  </si>
  <si>
    <t>megbízási díj összege:</t>
  </si>
  <si>
    <t>10% ktsg hányadot kér?</t>
  </si>
  <si>
    <t>költség/nettó százaléka</t>
  </si>
  <si>
    <t>mebízás kezdete:</t>
  </si>
  <si>
    <t>megbízás vége:</t>
  </si>
  <si>
    <t>ledolgozott napok:</t>
  </si>
  <si>
    <t>Nyugdíjas? (öregségi, nők 40 éves)</t>
  </si>
  <si>
    <t>Megbízási díj elszámolás 2020</t>
  </si>
  <si>
    <t>TBJ 18,5%</t>
  </si>
  <si>
    <t>SZJA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</si>
</sst>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Ft&quot;"/>
    <numFmt numFmtId="165" formatCode="yyyy/mm/dd;@"/>
  </numFmts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theme="0" tint="-0.499984740745262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theme="0" tint="-0.499984740745262"/>
      </right>
      <top style="double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 style="double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indexed="64"/>
      </bottom>
      <diagonal/>
    </border>
    <border>
      <left/>
      <right style="double">
        <color indexed="64"/>
      </right>
      <top style="thin">
        <color theme="0" tint="-0.499984740745262"/>
      </top>
      <bottom style="double">
        <color indexed="64"/>
      </bottom>
      <diagonal/>
    </border>
    <border>
      <left style="double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double">
        <color indexed="64"/>
      </right>
      <top/>
      <bottom style="thin">
        <color theme="0" tint="-0.49998474074526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164" fontId="0" fillId="2" borderId="1" xfId="0" applyNumberFormat="1" applyFill="1" applyBorder="1"/>
    <xf numFmtId="0" fontId="0" fillId="2" borderId="1" xfId="0" applyFill="1" applyBorder="1"/>
    <xf numFmtId="10" fontId="0" fillId="2" borderId="1" xfId="0" applyNumberFormat="1" applyFill="1" applyBorder="1"/>
    <xf numFmtId="164" fontId="0" fillId="2" borderId="2" xfId="0" applyNumberFormat="1" applyFill="1" applyBorder="1"/>
    <xf numFmtId="0" fontId="0" fillId="2" borderId="3" xfId="0" applyFill="1" applyBorder="1" applyAlignment="1">
      <alignment wrapText="1"/>
    </xf>
    <xf numFmtId="0" fontId="0" fillId="2" borderId="3" xfId="0" applyFill="1" applyBorder="1"/>
    <xf numFmtId="10" fontId="0" fillId="2" borderId="3" xfId="0" applyNumberFormat="1" applyFill="1" applyBorder="1"/>
    <xf numFmtId="0" fontId="0" fillId="2" borderId="0" xfId="0" applyFill="1" applyBorder="1"/>
    <xf numFmtId="164" fontId="0" fillId="2" borderId="0" xfId="0" applyNumberFormat="1" applyFill="1"/>
    <xf numFmtId="0" fontId="0" fillId="3" borderId="0" xfId="0" applyFill="1"/>
    <xf numFmtId="0" fontId="4" fillId="3" borderId="0" xfId="0" applyFont="1" applyFill="1"/>
    <xf numFmtId="0" fontId="5" fillId="3" borderId="0" xfId="0" applyFont="1" applyFill="1" applyAlignment="1">
      <alignment horizontal="center" vertical="center"/>
    </xf>
    <xf numFmtId="0" fontId="6" fillId="3" borderId="0" xfId="0" applyFont="1" applyFill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64" fontId="0" fillId="0" borderId="7" xfId="0" applyNumberFormat="1" applyBorder="1"/>
    <xf numFmtId="0" fontId="0" fillId="0" borderId="8" xfId="0" applyBorder="1" applyAlignment="1">
      <alignment vertical="center" wrapText="1"/>
    </xf>
    <xf numFmtId="164" fontId="0" fillId="0" borderId="10" xfId="0" applyNumberFormat="1" applyBorder="1"/>
    <xf numFmtId="0" fontId="0" fillId="0" borderId="8" xfId="0" applyBorder="1"/>
    <xf numFmtId="164" fontId="0" fillId="0" borderId="9" xfId="0" applyNumberFormat="1" applyBorder="1"/>
    <xf numFmtId="10" fontId="0" fillId="0" borderId="10" xfId="0" applyNumberFormat="1" applyBorder="1"/>
    <xf numFmtId="0" fontId="0" fillId="5" borderId="17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NumberFormat="1" applyFill="1" applyBorder="1" applyAlignment="1">
      <alignment horizontal="center" vertical="center"/>
    </xf>
    <xf numFmtId="0" fontId="0" fillId="0" borderId="20" xfId="0" applyBorder="1"/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165" fontId="0" fillId="4" borderId="7" xfId="0" applyNumberFormat="1" applyFill="1" applyBorder="1" applyAlignment="1" applyProtection="1">
      <alignment vertical="center"/>
      <protection locked="0"/>
    </xf>
    <xf numFmtId="165" fontId="0" fillId="4" borderId="10" xfId="0" applyNumberForma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164" fontId="0" fillId="4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64" fontId="0" fillId="5" borderId="18" xfId="0" applyNumberForma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164" fontId="0" fillId="5" borderId="15" xfId="0" applyNumberForma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10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99"/>
      <color rgb="FFDCE6F1"/>
      <color rgb="FFF0DC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1</xdr:row>
      <xdr:rowOff>104775</xdr:rowOff>
    </xdr:from>
    <xdr:to>
      <xdr:col>3</xdr:col>
      <xdr:colOff>743961</xdr:colOff>
      <xdr:row>1</xdr:row>
      <xdr:rowOff>106242</xdr:rowOff>
    </xdr:to>
    <xdr:grpSp>
      <xdr:nvGrpSpPr>
        <xdr:cNvPr id="12" name="Csoportba foglalás 11">
          <a:extLst>
            <a:ext uri="{FF2B5EF4-FFF2-40B4-BE49-F238E27FC236}">
              <a16:creationId xmlns:a16="http://schemas.microsoft.com/office/drawing/2014/main" id="{24AF5D31-8F68-4DF9-949D-00256C3C3A93}"/>
            </a:ext>
          </a:extLst>
        </xdr:cNvPr>
        <xdr:cNvGrpSpPr/>
      </xdr:nvGrpSpPr>
      <xdr:grpSpPr>
        <a:xfrm>
          <a:off x="762000" y="269558"/>
          <a:ext cx="3726239" cy="1467"/>
          <a:chOff x="266984" y="303952"/>
          <a:chExt cx="3958561" cy="1467"/>
        </a:xfrm>
      </xdr:grpSpPr>
      <xdr:cxnSp macro="">
        <xdr:nvCxnSpPr>
          <xdr:cNvPr id="13" name="Egyenes összekötő 12">
            <a:extLst>
              <a:ext uri="{FF2B5EF4-FFF2-40B4-BE49-F238E27FC236}">
                <a16:creationId xmlns:a16="http://schemas.microsoft.com/office/drawing/2014/main" id="{BF018D4E-C0A2-46A4-A8B4-149D29AFB465}"/>
              </a:ext>
            </a:extLst>
          </xdr:cNvPr>
          <xdr:cNvCxnSpPr/>
        </xdr:nvCxnSpPr>
        <xdr:spPr>
          <a:xfrm>
            <a:off x="266984" y="305419"/>
            <a:ext cx="3958561" cy="0"/>
          </a:xfrm>
          <a:prstGeom prst="line">
            <a:avLst/>
          </a:prstGeom>
          <a:ln w="165100" cap="rnd" cmpd="sng">
            <a:solidFill>
              <a:schemeClr val="accent5">
                <a:lumMod val="40000"/>
                <a:lumOff val="60000"/>
                <a:alpha val="29000"/>
              </a:schemeClr>
            </a:solidFill>
            <a:round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Egyenes összekötő 13">
            <a:extLst>
              <a:ext uri="{FF2B5EF4-FFF2-40B4-BE49-F238E27FC236}">
                <a16:creationId xmlns:a16="http://schemas.microsoft.com/office/drawing/2014/main" id="{5DA06F2F-6892-4544-8CFC-C967F2010BEB}"/>
              </a:ext>
            </a:extLst>
          </xdr:cNvPr>
          <xdr:cNvCxnSpPr/>
        </xdr:nvCxnSpPr>
        <xdr:spPr>
          <a:xfrm flipH="1">
            <a:off x="267824" y="303952"/>
            <a:ext cx="1748" cy="0"/>
          </a:xfrm>
          <a:prstGeom prst="line">
            <a:avLst/>
          </a:prstGeom>
          <a:ln w="165100" cap="rnd" cmpd="sng">
            <a:solidFill>
              <a:schemeClr val="accent5">
                <a:lumMod val="40000"/>
                <a:lumOff val="60000"/>
                <a:alpha val="99000"/>
              </a:schemeClr>
            </a:solidFill>
            <a:round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74"/>
  <sheetViews>
    <sheetView tabSelected="1" workbookViewId="0">
      <selection activeCell="C13" sqref="C13:D13"/>
    </sheetView>
  </sheetViews>
  <sheetFormatPr defaultColWidth="0" defaultRowHeight="13.2" zeroHeight="1" x14ac:dyDescent="0.25"/>
  <cols>
    <col min="1" max="1" width="14.5546875" style="1" customWidth="1"/>
    <col min="2" max="2" width="26.44140625" customWidth="1"/>
    <col min="3" max="3" width="13.5546875" bestFit="1" customWidth="1"/>
    <col min="4" max="4" width="12.33203125" customWidth="1"/>
    <col min="5" max="5" width="5.33203125" style="1" customWidth="1"/>
    <col min="6" max="6" width="0" style="1" hidden="1" customWidth="1"/>
    <col min="7" max="7" width="9.88671875" style="1" hidden="1" customWidth="1"/>
    <col min="8" max="11" width="0" style="1" hidden="1" customWidth="1"/>
    <col min="12" max="12" width="7.5546875" style="1" hidden="1" customWidth="1"/>
    <col min="13" max="13" width="8.88671875" style="1" customWidth="1"/>
    <col min="14" max="14" width="15.88671875" style="1" bestFit="1" customWidth="1"/>
    <col min="15" max="15" width="16" style="1" customWidth="1"/>
    <col min="16" max="17" width="9.109375" style="1" customWidth="1"/>
    <col min="18" max="34" width="9.109375" style="1" hidden="1" customWidth="1"/>
    <col min="35" max="256" width="0" hidden="1" customWidth="1"/>
    <col min="257" max="16384" width="9.109375" hidden="1"/>
  </cols>
  <sheetData>
    <row r="1" spans="2:15" s="11" customFormat="1" x14ac:dyDescent="0.25"/>
    <row r="2" spans="2:15" s="11" customFormat="1" ht="13.8" x14ac:dyDescent="0.25">
      <c r="B2" s="14" t="s">
        <v>15</v>
      </c>
    </row>
    <row r="3" spans="2:15" ht="27.75" customHeight="1" x14ac:dyDescent="0.25">
      <c r="B3" s="1"/>
      <c r="C3" s="1"/>
      <c r="D3" s="1"/>
    </row>
    <row r="4" spans="2:15" ht="12.75" customHeight="1" x14ac:dyDescent="0.25">
      <c r="B4" s="34"/>
      <c r="C4" s="34"/>
      <c r="D4" s="34"/>
    </row>
    <row r="5" spans="2:15" ht="13.8" thickBot="1" x14ac:dyDescent="0.3">
      <c r="B5" s="1"/>
      <c r="C5" s="1"/>
      <c r="D5" s="1"/>
    </row>
    <row r="6" spans="2:15" ht="21" customHeight="1" thickTop="1" thickBot="1" x14ac:dyDescent="0.3">
      <c r="B6" s="15" t="s">
        <v>8</v>
      </c>
      <c r="C6" s="35">
        <v>150000</v>
      </c>
      <c r="D6" s="36"/>
      <c r="F6" s="1" t="s">
        <v>5</v>
      </c>
      <c r="G6" s="5">
        <v>75000</v>
      </c>
      <c r="N6" s="25" t="s">
        <v>11</v>
      </c>
      <c r="O6" s="32">
        <v>43848</v>
      </c>
    </row>
    <row r="7" spans="2:15" s="9" customFormat="1" ht="14.4" thickTop="1" thickBot="1" x14ac:dyDescent="0.3">
      <c r="N7" s="26" t="s">
        <v>12</v>
      </c>
      <c r="O7" s="33">
        <v>43888</v>
      </c>
    </row>
    <row r="8" spans="2:15" ht="28.5" customHeight="1" thickTop="1" thickBot="1" x14ac:dyDescent="0.3">
      <c r="B8" s="16" t="s">
        <v>9</v>
      </c>
      <c r="C8" s="30" t="s">
        <v>3</v>
      </c>
      <c r="D8" s="17">
        <f>+IF(C8="igen",C6*0.9,C6)</f>
        <v>135000</v>
      </c>
      <c r="F8" s="6" t="s">
        <v>6</v>
      </c>
      <c r="G8" s="7" t="s">
        <v>7</v>
      </c>
      <c r="H8" s="8">
        <f>+IF(G8="igen",G5*0.9,IF(G6*12&gt;1000000,14%,0))</f>
        <v>0</v>
      </c>
      <c r="N8" s="27" t="s">
        <v>13</v>
      </c>
      <c r="O8" s="28">
        <f>+DAYS360(O6,O7)+1</f>
        <v>40</v>
      </c>
    </row>
    <row r="9" spans="2:15" ht="27.75" customHeight="1" thickTop="1" x14ac:dyDescent="0.25">
      <c r="B9" s="18" t="s">
        <v>14</v>
      </c>
      <c r="C9" s="31" t="s">
        <v>7</v>
      </c>
      <c r="D9" s="19"/>
      <c r="F9" s="3" t="s">
        <v>4</v>
      </c>
      <c r="G9" s="3" t="s">
        <v>3</v>
      </c>
      <c r="H9" s="2">
        <f>+IF(G9="igen",G6*0.9,G6)</f>
        <v>67500</v>
      </c>
    </row>
    <row r="10" spans="2:15" x14ac:dyDescent="0.25">
      <c r="B10" s="20" t="s">
        <v>17</v>
      </c>
      <c r="C10" s="21">
        <f>+D8*D10</f>
        <v>20250</v>
      </c>
      <c r="D10" s="22">
        <v>0.15</v>
      </c>
    </row>
    <row r="11" spans="2:15" x14ac:dyDescent="0.25">
      <c r="B11" s="20" t="s">
        <v>16</v>
      </c>
      <c r="C11" s="21">
        <f>IF(D8/O8&lt;=1610,0,1)*D8*D11*IF(C9="igen",0,1)</f>
        <v>24975</v>
      </c>
      <c r="D11" s="22">
        <v>0.185</v>
      </c>
      <c r="F11" s="3" t="s">
        <v>0</v>
      </c>
      <c r="G11" s="4">
        <f>1.27*0.16</f>
        <v>0.20320000000000002</v>
      </c>
      <c r="H11" s="2">
        <f>+H9*G11</f>
        <v>13716.000000000002</v>
      </c>
    </row>
    <row r="12" spans="2:15" ht="24" customHeight="1" x14ac:dyDescent="0.25">
      <c r="B12" s="23" t="s">
        <v>1</v>
      </c>
      <c r="C12" s="37">
        <f>+C6-SUM(C10:C11)</f>
        <v>104775</v>
      </c>
      <c r="D12" s="38"/>
    </row>
    <row r="13" spans="2:15" ht="24" customHeight="1" thickBot="1" x14ac:dyDescent="0.3">
      <c r="B13" s="24" t="s">
        <v>2</v>
      </c>
      <c r="C13" s="39">
        <f>+IF(C9="igen",C6,D8*1.17+(C6-D8))</f>
        <v>172950</v>
      </c>
      <c r="D13" s="40"/>
    </row>
    <row r="14" spans="2:15" ht="14.4" thickTop="1" thickBot="1" x14ac:dyDescent="0.3">
      <c r="B14" s="1"/>
      <c r="C14" s="1"/>
      <c r="D14" s="1"/>
      <c r="F14" s="3" t="s">
        <v>1</v>
      </c>
      <c r="G14" s="2" t="e">
        <f>G6-H11-#REF!</f>
        <v>#REF!</v>
      </c>
    </row>
    <row r="15" spans="2:15" ht="14.4" thickTop="1" thickBot="1" x14ac:dyDescent="0.3">
      <c r="B15" s="29" t="s">
        <v>10</v>
      </c>
      <c r="C15" s="41">
        <f>+C12/C13</f>
        <v>0.60581092801387681</v>
      </c>
      <c r="D15" s="42"/>
      <c r="F15" s="3" t="s">
        <v>2</v>
      </c>
      <c r="G15" s="2">
        <f>G6</f>
        <v>75000</v>
      </c>
    </row>
    <row r="16" spans="2:15" ht="13.8" thickTop="1" x14ac:dyDescent="0.25">
      <c r="B16" s="1"/>
      <c r="C16" s="1"/>
      <c r="D16" s="1"/>
    </row>
    <row r="17" spans="1:15" x14ac:dyDescent="0.25">
      <c r="B17" s="1"/>
      <c r="C17" s="1"/>
      <c r="D17" s="1"/>
      <c r="O17" s="10"/>
    </row>
    <row r="18" spans="1:15" x14ac:dyDescent="0.25">
      <c r="B18" s="1"/>
      <c r="C18" s="1"/>
      <c r="D18" s="1"/>
    </row>
    <row r="19" spans="1:15" x14ac:dyDescent="0.25">
      <c r="B19" s="1"/>
      <c r="C19" s="1"/>
      <c r="D19" s="1"/>
    </row>
    <row r="20" spans="1:15" x14ac:dyDescent="0.25">
      <c r="A20" s="11"/>
      <c r="B20" s="11"/>
      <c r="C20" s="11"/>
      <c r="D20" s="11"/>
      <c r="E20" s="11"/>
    </row>
    <row r="21" spans="1:15" ht="17.399999999999999" x14ac:dyDescent="0.25">
      <c r="A21" s="11"/>
      <c r="B21" s="11"/>
      <c r="C21" s="12"/>
      <c r="D21" s="13"/>
      <c r="E21" s="13"/>
    </row>
    <row r="22" spans="1:15" x14ac:dyDescent="0.25">
      <c r="B22" s="1"/>
      <c r="C22" s="1"/>
      <c r="D22" s="1"/>
    </row>
    <row r="23" spans="1:15" x14ac:dyDescent="0.25">
      <c r="B23" s="1"/>
      <c r="C23" s="1"/>
      <c r="D23" s="1"/>
    </row>
    <row r="24" spans="1:15" x14ac:dyDescent="0.25">
      <c r="B24" s="1"/>
      <c r="C24" s="1"/>
      <c r="D24" s="1"/>
    </row>
    <row r="25" spans="1:15" x14ac:dyDescent="0.25">
      <c r="B25" s="1"/>
      <c r="C25" s="1"/>
      <c r="D25" s="1"/>
    </row>
    <row r="26" spans="1:15" x14ac:dyDescent="0.25">
      <c r="B26" s="1"/>
      <c r="C26" s="1"/>
      <c r="D26" s="1"/>
    </row>
    <row r="27" spans="1:15" x14ac:dyDescent="0.25">
      <c r="B27" s="1"/>
      <c r="C27" s="1"/>
      <c r="D27" s="1"/>
    </row>
    <row r="28" spans="1:15" hidden="1" x14ac:dyDescent="0.25">
      <c r="B28" s="1"/>
      <c r="C28" s="1"/>
      <c r="D28" s="1"/>
    </row>
    <row r="29" spans="1:15" hidden="1" x14ac:dyDescent="0.25">
      <c r="B29" s="1"/>
      <c r="C29" s="1"/>
      <c r="D29" s="1"/>
    </row>
    <row r="30" spans="1:15" hidden="1" x14ac:dyDescent="0.25">
      <c r="B30" s="1"/>
      <c r="C30" s="1"/>
      <c r="D30" s="1"/>
    </row>
    <row r="31" spans="1:15" hidden="1" x14ac:dyDescent="0.25">
      <c r="B31" s="1"/>
      <c r="C31" s="1"/>
      <c r="D31" s="1"/>
    </row>
    <row r="32" spans="1:15" s="1" customFormat="1" hidden="1" x14ac:dyDescent="0.25"/>
    <row r="33" s="1" customFormat="1" hidden="1" x14ac:dyDescent="0.25"/>
    <row r="34" s="1" customFormat="1" hidden="1" x14ac:dyDescent="0.25"/>
    <row r="35" s="1" customFormat="1" hidden="1" x14ac:dyDescent="0.25"/>
    <row r="36" s="1" customFormat="1" hidden="1" x14ac:dyDescent="0.25"/>
    <row r="37" s="1" customFormat="1" hidden="1" x14ac:dyDescent="0.25"/>
    <row r="38" s="1" customFormat="1" hidden="1" x14ac:dyDescent="0.25"/>
    <row r="39" s="1" customFormat="1" hidden="1" x14ac:dyDescent="0.25"/>
    <row r="40" s="1" customFormat="1" hidden="1" x14ac:dyDescent="0.25"/>
    <row r="41" s="1" customFormat="1" hidden="1" x14ac:dyDescent="0.25"/>
    <row r="42" s="1" customFormat="1" hidden="1" x14ac:dyDescent="0.25"/>
    <row r="43" s="1" customFormat="1" hidden="1" x14ac:dyDescent="0.25"/>
    <row r="44" s="1" customFormat="1" hidden="1" x14ac:dyDescent="0.25"/>
    <row r="45" s="1" customFormat="1" hidden="1" x14ac:dyDescent="0.25"/>
    <row r="46" s="1" customFormat="1" hidden="1" x14ac:dyDescent="0.25"/>
    <row r="47" s="1" customFormat="1" hidden="1" x14ac:dyDescent="0.25"/>
    <row r="48" s="1" customFormat="1" hidden="1" x14ac:dyDescent="0.25"/>
    <row r="49" s="1" customFormat="1" hidden="1" x14ac:dyDescent="0.25"/>
    <row r="50" s="1" customFormat="1" hidden="1" x14ac:dyDescent="0.25"/>
    <row r="51" s="1" customFormat="1" hidden="1" x14ac:dyDescent="0.25"/>
    <row r="52" s="1" customFormat="1" hidden="1" x14ac:dyDescent="0.25"/>
    <row r="53" s="1" customFormat="1" hidden="1" x14ac:dyDescent="0.25"/>
    <row r="54" s="1" customFormat="1" hidden="1" x14ac:dyDescent="0.25"/>
    <row r="55" s="1" customFormat="1" hidden="1" x14ac:dyDescent="0.25"/>
    <row r="56" s="1" customFormat="1" hidden="1" x14ac:dyDescent="0.25"/>
    <row r="57" s="1" customFormat="1" hidden="1" x14ac:dyDescent="0.25"/>
    <row r="58" s="1" customFormat="1" hidden="1" x14ac:dyDescent="0.25"/>
    <row r="59" s="1" customFormat="1" hidden="1" x14ac:dyDescent="0.25"/>
    <row r="60" s="1" customFormat="1" hidden="1" x14ac:dyDescent="0.25"/>
    <row r="61" s="1" customFormat="1" hidden="1" x14ac:dyDescent="0.25"/>
    <row r="62" s="1" customFormat="1" hidden="1" x14ac:dyDescent="0.25"/>
    <row r="63" s="1" customFormat="1" hidden="1" x14ac:dyDescent="0.25"/>
    <row r="64" s="1" customFormat="1" hidden="1" x14ac:dyDescent="0.25"/>
    <row r="65" spans="2:4" s="1" customFormat="1" hidden="1" x14ac:dyDescent="0.25"/>
    <row r="66" spans="2:4" s="1" customFormat="1" hidden="1" x14ac:dyDescent="0.25"/>
    <row r="67" spans="2:4" s="1" customFormat="1" hidden="1" x14ac:dyDescent="0.25"/>
    <row r="68" spans="2:4" s="1" customFormat="1" hidden="1" x14ac:dyDescent="0.25"/>
    <row r="69" spans="2:4" s="1" customFormat="1" hidden="1" x14ac:dyDescent="0.25"/>
    <row r="70" spans="2:4" s="1" customFormat="1" hidden="1" x14ac:dyDescent="0.25">
      <c r="B70"/>
      <c r="C70"/>
      <c r="D70"/>
    </row>
    <row r="71" spans="2:4" s="1" customFormat="1" hidden="1" x14ac:dyDescent="0.25">
      <c r="B71"/>
      <c r="C71"/>
      <c r="D71"/>
    </row>
    <row r="72" spans="2:4" hidden="1" x14ac:dyDescent="0.25"/>
    <row r="73" spans="2:4" x14ac:dyDescent="0.25"/>
    <row r="74" spans="2:4" x14ac:dyDescent="0.25"/>
  </sheetData>
  <sheetProtection selectLockedCells="1"/>
  <mergeCells count="5">
    <mergeCell ref="B4:D4"/>
    <mergeCell ref="C6:D6"/>
    <mergeCell ref="C12:D12"/>
    <mergeCell ref="C13:D13"/>
    <mergeCell ref="C15:D15"/>
  </mergeCells>
  <phoneticPr fontId="1" type="noConversion"/>
  <pageMargins left="0.75" right="0.75" top="1" bottom="1" header="0.5" footer="0.5"/>
  <pageSetup paperSize="9" orientation="landscape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megbízási díj</vt:lpstr>
    </vt:vector>
  </TitlesOfParts>
  <Company>Beradmin Kft.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Katalin</dc:creator>
  <cp:lastModifiedBy>Nagy Katalin</cp:lastModifiedBy>
  <cp:lastPrinted>2020-01-03T10:39:56Z</cp:lastPrinted>
  <dcterms:created xsi:type="dcterms:W3CDTF">2011-01-06T11:39:21Z</dcterms:created>
  <dcterms:modified xsi:type="dcterms:W3CDTF">2020-07-23T18:18:38Z</dcterms:modified>
</cp:coreProperties>
</file>